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6.09.2023" sheetId="2" r:id="rId2"/>
  </sheets>
  <definedNames>
    <definedName name="_xlnm.Print_Area" localSheetId="1">'06.09.2023'!$A$1:$E$304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<sst xmlns="http://schemas.openxmlformats.org/spreadsheetml/2006/main" count="294" uniqueCount="156">
  <si>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</si>
  <si>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</si>
  <si>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</si>
  <si>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</si>
  <si>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</si>
  <si>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</si>
  <si>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</si>
  <si>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</si>
  <si>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</si>
  <si>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</si>
  <si>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</si>
  <si>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</si>
  <si>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</si>
  <si>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</si>
  <si>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</si>
  <si>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</si>
  <si>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</si>
  <si>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</si>
  <si>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</si>
  <si>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</si>
  <si>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</si>
  <si>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</si>
  <si>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</si>
  <si>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</si>
  <si>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</si>
  <si>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</si>
  <si>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</si>
  <si>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</si>
  <si>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</si>
  <si>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</si>
  <si>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</si>
  <si>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</si>
  <si>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</si>
  <si>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</si>
  <si>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</si>
  <si>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</si>
  <si>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</si>
  <si>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</si>
  <si>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</si>
  <si>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</si>
  <si>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</si>
  <si>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</si>
  <si>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</si>
  <si>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</si>
  <si>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</si>
  <si>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</si>
  <si>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</si>
  <si>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</si>
  <si>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</si>
  <si>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</si>
  <si>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</si>
  <si>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</si>
  <si>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</si>
  <si>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</si>
  <si>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</si>
  <si>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</si>
  <si>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</si>
  <si>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</si>
  <si>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</si>
  <si>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</si>
  <si>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</si>
  <si>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</si>
  <si>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</si>
  <si>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</si>
  <si>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</si>
  <si>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</si>
  <si>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</si>
  <si>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</si>
  <si>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</si>
  <si>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</si>
  <si>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</si>
  <si>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</si>
  <si>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</si>
  <si>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</si>
  <si>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</si>
  <si>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</si>
  <si>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</si>
  <si>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</si>
  <si>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</si>
  <si>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</si>
  <si>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</si>
  <si>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</si>
  <si>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</si>
  <si>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</si>
  <si>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</si>
  <si>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</si>
  <si>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</si>
  <si>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</si>
  <si>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</si>
  <si>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</si>
  <si>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</si>
  <si>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</si>
  <si>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</si>
  <si>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</si>
  <si>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</si>
  <si>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</si>
  <si>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</si>
  <si>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</si>
  <si>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</si>
  <si>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</si>
  <si>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</si>
  <si>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</si>
  <si>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</si>
  <si>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</si>
  <si>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</si>
  <si>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</si>
  <si>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</si>
  <si>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</si>
  <si>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</si>
  <si>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</si>
  <si>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</si>
  <si>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</si>
  <si>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</si>
  <si>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пільгові пенсії</t>
  </si>
  <si>
    <t>послуги охорони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</si>
  <si>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</si>
  <si>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</si>
  <si>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</si>
  <si>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</si>
  <si>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</si>
  <si>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</si>
  <si>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</si>
  <si>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</si>
  <si>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</si>
  <si>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</si>
  <si>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</si>
  <si>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реверсна дотація</t>
  </si>
  <si>
    <t>послуги зв'язку</t>
  </si>
  <si>
    <t>послуги інтернет</t>
  </si>
  <si>
    <t>будівельні матеріали</t>
  </si>
  <si>
    <t>заробітна плата звільненим працівникам</t>
  </si>
  <si>
    <t>доставка підручників</t>
  </si>
  <si>
    <t>послуги з технічного обслуговування тепловодопостачання та водовідведення</t>
  </si>
  <si>
    <t>Освіта (звільнені)</t>
  </si>
  <si>
    <t>Фінансування видатків бюджету Ніжинської міської територіальної громади за 06.09.2023р. пооб’єктно</t>
  </si>
  <si>
    <t>Залишок коштів станом на 06.09.2023 р., в т.ч.:</t>
  </si>
  <si>
    <t>Надходження коштів на рахунки бюджету 06.09.2023 р., в т.ч.:</t>
  </si>
  <si>
    <t xml:space="preserve">Всього коштів на рахунках бюджету 06.09.2023 р. </t>
  </si>
  <si>
    <t>страхування автомобіля та водія</t>
  </si>
  <si>
    <t>технічне обслуговування та перезарядка вогнегасника</t>
  </si>
  <si>
    <t>послуги з медичного програмного забезпечення</t>
  </si>
  <si>
    <t>облаштування робочого місця інформатора управління</t>
  </si>
  <si>
    <t>оплата послуг за засіб обліку на електроустановках</t>
  </si>
  <si>
    <t>оплата послуг за програму "Надходження у розрізі платників податків"</t>
  </si>
  <si>
    <t>погашення відсотків по кредитному договору по "Програмі управілння боргом бюджету НМТГ"</t>
  </si>
  <si>
    <t xml:space="preserve">розпорядження №412, 413  від 06.09.2023 р. </t>
  </si>
  <si>
    <t>інформаційні та консультаційні послуги із супроводження комп'ютерної програми</t>
  </si>
  <si>
    <t>улашування шлакбаумів при в'їзді в міський ліс КП"ВУКГ"</t>
  </si>
  <si>
    <t>підрізання дерев та кущів - КП"ВУКГ"</t>
  </si>
  <si>
    <t>прибирання мішків з пам'ятників - КП"ВУКГ"</t>
  </si>
  <si>
    <t>придбання світлофорів - ТОВ"Атілос"</t>
  </si>
  <si>
    <t>поточний ремонт асфальтобетонного покриття ТОВ"Бахмачбудсервіс"</t>
  </si>
  <si>
    <t>поточний ремонт тротуарів ФОП Тер Мкритчян М.М.</t>
  </si>
  <si>
    <t>інженерно-геологічні вишукування ФОП "Антонов І.Ф."</t>
  </si>
  <si>
    <t xml:space="preserve">послуги з розроблення проекту землеустрою щодо відведення земельної ділянки </t>
  </si>
  <si>
    <t>послуги з проведення інвентаризації земель-виконання комплексу геодезичних робіт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</si>
</sst>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3"/>
  <sheetViews>
    <sheetView tabSelected="1" view="pageBreakPreview" zoomScale="70" zoomScaleNormal="70" zoomScaleSheetLayoutView="70" workbookViewId="0" topLeftCell="A267">
      <selection activeCell="D298" sqref="D29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5" t="s">
        <v>134</v>
      </c>
      <c r="B1" s="125"/>
      <c r="C1" s="125"/>
      <c r="D1" s="125"/>
      <c r="E1" s="125"/>
    </row>
    <row r="2" spans="1:5" ht="27.75" customHeight="1" hidden="1">
      <c r="A2" s="111" t="s">
        <v>145</v>
      </c>
      <c r="B2" s="111"/>
      <c r="C2" s="111"/>
      <c r="D2" s="111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3" t="s">
        <v>135</v>
      </c>
      <c r="B4" s="83"/>
      <c r="C4" s="83"/>
      <c r="D4" s="51" t="e">
        <f>#REF!</f>
        <v>#REF!</v>
      </c>
      <c r="E4" s="23"/>
    </row>
    <row r="5" spans="1:5" ht="24" customHeight="1">
      <c r="A5" s="83" t="s">
        <v>91</v>
      </c>
      <c r="B5" s="83"/>
      <c r="C5" s="83"/>
      <c r="D5" s="42">
        <v>936478.21</v>
      </c>
      <c r="E5" s="23"/>
    </row>
    <row r="6" spans="1:5" ht="24" customHeight="1">
      <c r="A6" s="83" t="s">
        <v>136</v>
      </c>
      <c r="B6" s="83"/>
      <c r="C6" s="83"/>
      <c r="D6" s="42">
        <f>D9</f>
        <v>513626.1</v>
      </c>
      <c r="E6" s="23"/>
    </row>
    <row r="7" spans="1:5" ht="24" customHeight="1" hidden="1">
      <c r="A7" s="120" t="s">
        <v>96</v>
      </c>
      <c r="B7" s="120"/>
      <c r="C7" s="120"/>
      <c r="D7" s="43"/>
      <c r="E7" s="23"/>
    </row>
    <row r="8" spans="1:5" ht="24" customHeight="1" hidden="1">
      <c r="A8" s="120" t="s">
        <v>92</v>
      </c>
      <c r="B8" s="120"/>
      <c r="C8" s="120"/>
      <c r="D8" s="43"/>
      <c r="E8" s="23"/>
    </row>
    <row r="9" spans="1:5" ht="21.75" customHeight="1">
      <c r="A9" s="120" t="s">
        <v>106</v>
      </c>
      <c r="B9" s="120"/>
      <c r="C9" s="120"/>
      <c r="D9" s="44">
        <v>513626.1</v>
      </c>
      <c r="E9" s="23"/>
    </row>
    <row r="10" spans="1:5" ht="25.5" customHeight="1" hidden="1">
      <c r="A10" s="121" t="s">
        <v>124</v>
      </c>
      <c r="B10" s="121"/>
      <c r="C10" s="121"/>
      <c r="D10" s="45"/>
      <c r="E10" s="23"/>
    </row>
    <row r="11" spans="1:5" ht="24" customHeight="1" hidden="1">
      <c r="A11" s="122" t="s">
        <v>100</v>
      </c>
      <c r="B11" s="123"/>
      <c r="C11" s="124"/>
      <c r="D11" s="45"/>
      <c r="E11" s="23"/>
    </row>
    <row r="12" spans="1:5" ht="24" customHeight="1" hidden="1">
      <c r="A12" s="122" t="s">
        <v>101</v>
      </c>
      <c r="B12" s="123"/>
      <c r="C12" s="124"/>
      <c r="D12" s="45"/>
      <c r="E12" s="23"/>
    </row>
    <row r="13" spans="1:5" ht="24" customHeight="1" hidden="1">
      <c r="A13" s="122" t="s">
        <v>97</v>
      </c>
      <c r="B13" s="123"/>
      <c r="C13" s="124"/>
      <c r="D13" s="45"/>
      <c r="E13" s="23"/>
    </row>
    <row r="14" spans="1:6" ht="24" customHeight="1">
      <c r="A14" s="83" t="s">
        <v>137</v>
      </c>
      <c r="B14" s="83"/>
      <c r="C14" s="83"/>
      <c r="D14" s="42" t="e">
        <f>D4+D6+D12+D10-D11-D5</f>
        <v>#REF!</v>
      </c>
      <c r="E14" s="23"/>
      <c r="F14" s="29"/>
    </row>
    <row r="15" spans="1:5" ht="27.75" customHeight="1">
      <c r="A15" s="119" t="s">
        <v>65</v>
      </c>
      <c r="B15" s="119"/>
      <c r="C15" s="119"/>
      <c r="D15" s="119"/>
      <c r="E15" s="23"/>
    </row>
    <row r="16" spans="1:6" s="24" customFormat="1" ht="24.75" customHeight="1">
      <c r="A16" s="61" t="s">
        <v>53</v>
      </c>
      <c r="B16" s="119" t="s">
        <v>54</v>
      </c>
      <c r="C16" s="119"/>
      <c r="D16" s="46">
        <f>D17+D38+D43+D50+D161</f>
        <v>148084.94999999998</v>
      </c>
      <c r="E16" s="38"/>
      <c r="F16" s="34"/>
    </row>
    <row r="17" spans="1:5" s="24" customFormat="1" ht="28.5" customHeight="1">
      <c r="A17" s="32" t="s">
        <v>55</v>
      </c>
      <c r="B17" s="82" t="s">
        <v>130</v>
      </c>
      <c r="C17" s="82"/>
      <c r="D17" s="47">
        <f>SUM(D18:D37)</f>
        <v>778.47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119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116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15</v>
      </c>
      <c r="D26" s="52"/>
      <c r="E26" s="41"/>
    </row>
    <row r="27" spans="1:5" s="30" customFormat="1" ht="20.25" customHeight="1" hidden="1">
      <c r="A27" s="62"/>
      <c r="B27" s="63"/>
      <c r="C27" s="63" t="s">
        <v>133</v>
      </c>
      <c r="D27" s="52"/>
      <c r="E27" s="41"/>
    </row>
    <row r="28" spans="1:5" s="30" customFormat="1" ht="24" customHeight="1" hidden="1">
      <c r="A28" s="62"/>
      <c r="B28" s="63"/>
      <c r="C28" s="63" t="s">
        <v>18</v>
      </c>
      <c r="D28" s="52"/>
      <c r="E28" s="41"/>
    </row>
    <row r="29" spans="1:5" s="30" customFormat="1" ht="20.25" customHeight="1" hidden="1">
      <c r="A29" s="62"/>
      <c r="B29" s="63"/>
      <c r="C29" s="63" t="s">
        <v>111</v>
      </c>
      <c r="D29" s="52"/>
      <c r="E29" s="41"/>
    </row>
    <row r="30" spans="1:5" s="30" customFormat="1" ht="20.25" customHeight="1">
      <c r="A30" s="62"/>
      <c r="B30" s="63"/>
      <c r="C30" s="63" t="s">
        <v>118</v>
      </c>
      <c r="D30" s="52">
        <v>778.47</v>
      </c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105</v>
      </c>
      <c r="D32" s="52"/>
      <c r="E32" s="41"/>
    </row>
    <row r="33" spans="1:5" s="30" customFormat="1" ht="21.75" customHeight="1" hidden="1">
      <c r="A33" s="62"/>
      <c r="B33" s="63"/>
      <c r="C33" s="63" t="s">
        <v>70</v>
      </c>
      <c r="D33" s="52"/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 hidden="1">
      <c r="A35" s="62"/>
      <c r="B35" s="63"/>
      <c r="C35" s="63" t="s">
        <v>82</v>
      </c>
      <c r="D35" s="52"/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 hidden="1">
      <c r="A37" s="62"/>
      <c r="B37" s="63"/>
      <c r="C37" s="63" t="s">
        <v>115</v>
      </c>
      <c r="D37" s="52"/>
      <c r="E37" s="41"/>
    </row>
    <row r="38" spans="1:5" s="30" customFormat="1" ht="24.75" customHeight="1">
      <c r="A38" s="32" t="s">
        <v>8</v>
      </c>
      <c r="B38" s="113" t="s">
        <v>63</v>
      </c>
      <c r="C38" s="114"/>
      <c r="D38" s="47">
        <f>SUM(D39:D42)</f>
        <v>129900.29999999999</v>
      </c>
      <c r="E38" s="41"/>
    </row>
    <row r="39" spans="1:5" s="24" customFormat="1" ht="24" customHeight="1">
      <c r="A39" s="32"/>
      <c r="B39" s="112" t="s">
        <v>109</v>
      </c>
      <c r="C39" s="112"/>
      <c r="D39" s="57">
        <v>116819.18</v>
      </c>
      <c r="E39" s="38"/>
    </row>
    <row r="40" spans="1:5" s="24" customFormat="1" ht="24" customHeight="1">
      <c r="A40" s="32"/>
      <c r="B40" s="112" t="s">
        <v>121</v>
      </c>
      <c r="C40" s="112"/>
      <c r="D40" s="58">
        <v>13081.12</v>
      </c>
      <c r="E40" s="38"/>
    </row>
    <row r="41" spans="1:5" s="24" customFormat="1" ht="24" customHeight="1" hidden="1">
      <c r="A41" s="32"/>
      <c r="B41" s="112" t="s">
        <v>122</v>
      </c>
      <c r="C41" s="112"/>
      <c r="D41" s="39"/>
      <c r="E41" s="38"/>
    </row>
    <row r="42" spans="1:5" s="24" customFormat="1" ht="24" customHeight="1" hidden="1">
      <c r="A42" s="32"/>
      <c r="B42" s="112"/>
      <c r="C42" s="112"/>
      <c r="D42" s="39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39"/>
      <c r="E44" s="38"/>
    </row>
    <row r="45" spans="1:5" s="24" customFormat="1" ht="24" customHeight="1" hidden="1">
      <c r="A45" s="32"/>
      <c r="B45" s="112" t="s">
        <v>69</v>
      </c>
      <c r="C45" s="112"/>
      <c r="D45" s="54"/>
      <c r="E45" s="38"/>
    </row>
    <row r="46" spans="1:5" s="24" customFormat="1" ht="22.5" customHeight="1" hidden="1">
      <c r="A46" s="32"/>
      <c r="B46" s="112" t="s">
        <v>78</v>
      </c>
      <c r="C46" s="112"/>
      <c r="D46" s="39"/>
      <c r="E46" s="38"/>
    </row>
    <row r="47" spans="1:5" s="24" customFormat="1" ht="25.5" customHeight="1" hidden="1">
      <c r="A47" s="32"/>
      <c r="B47" s="112" t="s">
        <v>15</v>
      </c>
      <c r="C47" s="112"/>
      <c r="D47" s="39"/>
      <c r="E47" s="38"/>
    </row>
    <row r="48" spans="1:5" s="24" customFormat="1" ht="18.75" hidden="1">
      <c r="A48" s="32"/>
      <c r="B48" s="112" t="s">
        <v>31</v>
      </c>
      <c r="C48" s="112"/>
      <c r="D48" s="39"/>
      <c r="E48" s="38"/>
    </row>
    <row r="49" spans="1:5" s="24" customFormat="1" ht="24" customHeight="1" hidden="1">
      <c r="A49" s="32"/>
      <c r="B49" s="112" t="s">
        <v>68</v>
      </c>
      <c r="C49" s="112"/>
      <c r="D49" s="39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48">
        <f>D51+D74+D96+D117+D135+D154</f>
        <v>17406.18</v>
      </c>
      <c r="E50" s="38"/>
    </row>
    <row r="51" spans="1:5" s="24" customFormat="1" ht="25.5" customHeight="1">
      <c r="A51" s="21"/>
      <c r="B51" s="112" t="s">
        <v>102</v>
      </c>
      <c r="C51" s="112"/>
      <c r="D51" s="49">
        <f>SUM(D52:D73)</f>
        <v>189.92</v>
      </c>
      <c r="E51" s="38"/>
    </row>
    <row r="52" spans="1:5" s="24" customFormat="1" ht="27.75" customHeight="1">
      <c r="A52" s="62"/>
      <c r="B52" s="64"/>
      <c r="C52" s="63" t="s">
        <v>103</v>
      </c>
      <c r="D52" s="39">
        <v>71.22</v>
      </c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108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117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125</v>
      </c>
      <c r="D60" s="39"/>
      <c r="E60" s="41"/>
    </row>
    <row r="61" spans="1:5" s="30" customFormat="1" ht="24" customHeight="1">
      <c r="A61" s="62"/>
      <c r="B61" s="64"/>
      <c r="C61" s="63" t="s">
        <v>78</v>
      </c>
      <c r="D61" s="39">
        <v>23.74</v>
      </c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111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110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3.25" customHeight="1">
      <c r="A71" s="62"/>
      <c r="B71" s="64"/>
      <c r="C71" s="63" t="s">
        <v>123</v>
      </c>
      <c r="D71" s="52">
        <v>94.96</v>
      </c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112" t="s">
        <v>1</v>
      </c>
      <c r="C74" s="112"/>
      <c r="D74" s="49">
        <f>SUM(D75:D95)</f>
        <v>1393.99</v>
      </c>
      <c r="E74" s="41"/>
    </row>
    <row r="75" spans="1:5" s="24" customFormat="1" ht="27.75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120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 hidden="1">
      <c r="A79" s="62"/>
      <c r="B79" s="63"/>
      <c r="C79" s="63" t="s">
        <v>68</v>
      </c>
      <c r="D79" s="39"/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117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>
      <c r="A87" s="62"/>
      <c r="B87" s="63"/>
      <c r="C87" s="63" t="s">
        <v>18</v>
      </c>
      <c r="D87" s="39">
        <v>1066.51</v>
      </c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 hidden="1">
      <c r="A89" s="62"/>
      <c r="B89" s="63"/>
      <c r="C89" s="63" t="s">
        <v>45</v>
      </c>
      <c r="D89" s="39"/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 hidden="1">
      <c r="A91" s="62"/>
      <c r="B91" s="63"/>
      <c r="C91" s="63" t="s">
        <v>80</v>
      </c>
      <c r="D91" s="39"/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>
      <c r="A95" s="62"/>
      <c r="B95" s="63"/>
      <c r="C95" s="63" t="s">
        <v>58</v>
      </c>
      <c r="D95" s="39">
        <v>327.48</v>
      </c>
      <c r="E95" s="41"/>
    </row>
    <row r="96" spans="1:5" s="30" customFormat="1" ht="33" customHeight="1">
      <c r="A96" s="21"/>
      <c r="B96" s="112" t="s">
        <v>2</v>
      </c>
      <c r="C96" s="112"/>
      <c r="D96" s="49">
        <f>SUM(D97:D116)</f>
        <v>15664.34</v>
      </c>
      <c r="E96" s="41"/>
    </row>
    <row r="97" spans="1:7" s="24" customFormat="1" ht="19.5" customHeight="1">
      <c r="A97" s="62"/>
      <c r="B97" s="64"/>
      <c r="C97" s="63" t="s">
        <v>67</v>
      </c>
      <c r="D97" s="52">
        <v>3574.73</v>
      </c>
      <c r="E97" s="38"/>
      <c r="G97" s="34"/>
    </row>
    <row r="98" spans="1:7" s="24" customFormat="1" ht="19.5" customHeight="1" hidden="1">
      <c r="A98" s="62"/>
      <c r="B98" s="64"/>
      <c r="C98" s="63" t="s">
        <v>120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 hidden="1">
      <c r="A101" s="62"/>
      <c r="B101" s="64"/>
      <c r="C101" s="63" t="s">
        <v>68</v>
      </c>
      <c r="D101" s="39"/>
      <c r="E101" s="41"/>
    </row>
    <row r="102" spans="1:5" s="30" customFormat="1" ht="19.5" customHeight="1" hidden="1">
      <c r="A102" s="62"/>
      <c r="B102" s="64"/>
      <c r="C102" s="63" t="s">
        <v>59</v>
      </c>
      <c r="D102" s="52"/>
      <c r="E102" s="41"/>
    </row>
    <row r="103" spans="1:5" s="30" customFormat="1" ht="19.5" customHeight="1" hidden="1">
      <c r="A103" s="62"/>
      <c r="B103" s="64"/>
      <c r="C103" s="63" t="s">
        <v>117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 hidden="1">
      <c r="A106" s="62"/>
      <c r="B106" s="64"/>
      <c r="C106" s="63" t="s">
        <v>78</v>
      </c>
      <c r="D106" s="39"/>
      <c r="E106" s="41"/>
    </row>
    <row r="107" spans="1:5" s="30" customFormat="1" ht="19.5" customHeight="1">
      <c r="A107" s="62"/>
      <c r="B107" s="64"/>
      <c r="C107" s="63" t="s">
        <v>18</v>
      </c>
      <c r="D107" s="39">
        <v>8287.19</v>
      </c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 hidden="1">
      <c r="A111" s="62"/>
      <c r="B111" s="64"/>
      <c r="C111" s="63" t="s">
        <v>80</v>
      </c>
      <c r="D111" s="39"/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 hidden="1">
      <c r="A114" s="62"/>
      <c r="B114" s="64"/>
      <c r="C114" s="63" t="s">
        <v>71</v>
      </c>
      <c r="D114" s="69"/>
      <c r="E114" s="41"/>
    </row>
    <row r="115" spans="1:5" s="30" customFormat="1" ht="19.5" customHeight="1">
      <c r="A115" s="62"/>
      <c r="B115" s="64"/>
      <c r="C115" s="63" t="s">
        <v>0</v>
      </c>
      <c r="D115" s="39">
        <v>3802.42</v>
      </c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112" t="s">
        <v>66</v>
      </c>
      <c r="C117" s="112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116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112" t="s">
        <v>79</v>
      </c>
      <c r="C135" s="112"/>
      <c r="D135" s="49">
        <f>SUM(D136:D153)</f>
        <v>157.93</v>
      </c>
      <c r="E135" s="41"/>
      <c r="G135" s="31"/>
    </row>
    <row r="136" spans="1:5" s="24" customFormat="1" ht="20.25" customHeight="1" hidden="1">
      <c r="A136" s="62"/>
      <c r="B136" s="63"/>
      <c r="C136" s="63" t="s">
        <v>107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116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>
      <c r="A152" s="62"/>
      <c r="B152" s="63"/>
      <c r="C152" s="63" t="s">
        <v>0</v>
      </c>
      <c r="D152" s="39">
        <v>157.93</v>
      </c>
      <c r="E152" s="41"/>
    </row>
    <row r="153" spans="1:5" s="30" customFormat="1" ht="24" customHeight="1">
      <c r="A153" s="62"/>
      <c r="B153" s="63"/>
      <c r="C153" s="63" t="s">
        <v>58</v>
      </c>
      <c r="D153" s="39"/>
      <c r="E153" s="41"/>
    </row>
    <row r="154" spans="1:5" s="30" customFormat="1" ht="27.75" customHeight="1">
      <c r="A154" s="62"/>
      <c r="B154" s="112" t="s">
        <v>75</v>
      </c>
      <c r="C154" s="112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19.5" customHeight="1" hidden="1">
      <c r="A157" s="101" t="s">
        <v>56</v>
      </c>
      <c r="B157" s="80"/>
      <c r="C157" s="81"/>
      <c r="D157" s="55"/>
      <c r="E157" s="41"/>
      <c r="H157" s="31"/>
    </row>
    <row r="158" spans="1:8" s="30" customFormat="1" ht="44.25" customHeight="1" hidden="1">
      <c r="A158" s="99"/>
      <c r="B158" s="80"/>
      <c r="C158" s="81"/>
      <c r="D158" s="55"/>
      <c r="E158" s="41"/>
      <c r="H158" s="31"/>
    </row>
    <row r="159" spans="1:8" s="30" customFormat="1" ht="44.25" customHeight="1" hidden="1">
      <c r="A159" s="99"/>
      <c r="B159" s="80"/>
      <c r="C159" s="81"/>
      <c r="D159" s="55"/>
      <c r="E159" s="41"/>
      <c r="H159" s="31"/>
    </row>
    <row r="160" spans="1:5" s="24" customFormat="1" ht="30.75" customHeight="1" hidden="1">
      <c r="A160" s="99"/>
      <c r="B160" s="80"/>
      <c r="C160" s="81"/>
      <c r="D160" s="55"/>
      <c r="E160" s="38"/>
    </row>
    <row r="161" spans="1:5" s="24" customFormat="1" ht="30.75" customHeight="1" hidden="1">
      <c r="A161" s="99"/>
      <c r="B161" s="83" t="s">
        <v>63</v>
      </c>
      <c r="C161" s="83"/>
      <c r="D161" s="43">
        <f>SUM(D157:D160)</f>
        <v>0</v>
      </c>
      <c r="E161" s="38"/>
    </row>
    <row r="162" spans="1:6" s="24" customFormat="1" ht="25.5" customHeight="1">
      <c r="A162" s="32" t="s">
        <v>112</v>
      </c>
      <c r="B162" s="80"/>
      <c r="C162" s="81"/>
      <c r="D162" s="48">
        <f>D174+D179+D183+D191+D196+D200+D207+D221+D226+D232+D237+D244+D252+D258+D264+D275+D287+D270</f>
        <v>2764823.92</v>
      </c>
      <c r="E162" s="38"/>
      <c r="F162" s="34"/>
    </row>
    <row r="163" spans="1:6" s="24" customFormat="1" ht="26.25" customHeight="1">
      <c r="A163" s="101" t="s">
        <v>95</v>
      </c>
      <c r="B163" s="80" t="s">
        <v>114</v>
      </c>
      <c r="C163" s="81"/>
      <c r="D163" s="55">
        <v>1820</v>
      </c>
      <c r="E163" s="33"/>
      <c r="F163" s="34"/>
    </row>
    <row r="164" spans="1:6" s="24" customFormat="1" ht="39.75" customHeight="1">
      <c r="A164" s="99"/>
      <c r="B164" s="80" t="s">
        <v>132</v>
      </c>
      <c r="C164" s="81"/>
      <c r="D164" s="55">
        <v>7506</v>
      </c>
      <c r="E164" s="33"/>
      <c r="F164" s="34"/>
    </row>
    <row r="165" spans="1:6" s="24" customFormat="1" ht="30" customHeight="1">
      <c r="A165" s="99"/>
      <c r="B165" s="80" t="s">
        <v>44</v>
      </c>
      <c r="C165" s="81"/>
      <c r="D165" s="55">
        <v>1200</v>
      </c>
      <c r="E165" s="33"/>
      <c r="F165" s="34"/>
    </row>
    <row r="166" spans="1:6" s="24" customFormat="1" ht="45.75" customHeight="1" hidden="1">
      <c r="A166" s="99"/>
      <c r="B166" s="80"/>
      <c r="C166" s="81"/>
      <c r="D166" s="55"/>
      <c r="E166" s="33"/>
      <c r="F166" s="34"/>
    </row>
    <row r="167" spans="1:6" s="24" customFormat="1" ht="31.5" customHeight="1" hidden="1">
      <c r="A167" s="99"/>
      <c r="B167" s="80"/>
      <c r="C167" s="81"/>
      <c r="D167" s="55"/>
      <c r="E167" s="33"/>
      <c r="F167" s="34"/>
    </row>
    <row r="168" spans="1:6" s="24" customFormat="1" ht="45.75" customHeight="1" hidden="1">
      <c r="A168" s="99"/>
      <c r="B168" s="80"/>
      <c r="C168" s="81"/>
      <c r="D168" s="39"/>
      <c r="E168" s="33"/>
      <c r="F168" s="34"/>
    </row>
    <row r="169" spans="1:6" s="24" customFormat="1" ht="36.75" customHeight="1" hidden="1">
      <c r="A169" s="99"/>
      <c r="B169" s="80"/>
      <c r="C169" s="81"/>
      <c r="D169" s="39"/>
      <c r="E169" s="33"/>
      <c r="F169" s="34"/>
    </row>
    <row r="170" spans="1:6" s="24" customFormat="1" ht="34.5" customHeight="1" hidden="1">
      <c r="A170" s="99"/>
      <c r="B170" s="80"/>
      <c r="C170" s="81"/>
      <c r="D170" s="39"/>
      <c r="E170" s="33"/>
      <c r="F170" s="34"/>
    </row>
    <row r="171" spans="1:6" s="24" customFormat="1" ht="42" customHeight="1" hidden="1">
      <c r="A171" s="99"/>
      <c r="B171" s="80"/>
      <c r="C171" s="81"/>
      <c r="D171" s="39"/>
      <c r="E171" s="33"/>
      <c r="F171" s="34"/>
    </row>
    <row r="172" spans="1:6" s="24" customFormat="1" ht="42" customHeight="1" hidden="1">
      <c r="A172" s="99"/>
      <c r="B172" s="80"/>
      <c r="C172" s="81"/>
      <c r="D172" s="39"/>
      <c r="E172" s="33"/>
      <c r="F172" s="34"/>
    </row>
    <row r="173" spans="1:6" s="24" customFormat="1" ht="36.75" customHeight="1" hidden="1">
      <c r="A173" s="99"/>
      <c r="B173" s="117"/>
      <c r="C173" s="118"/>
      <c r="D173" s="39"/>
      <c r="E173" s="33"/>
      <c r="F173" s="34"/>
    </row>
    <row r="174" spans="1:6" s="24" customFormat="1" ht="30.75" customHeight="1">
      <c r="A174" s="100"/>
      <c r="B174" s="93" t="s">
        <v>84</v>
      </c>
      <c r="C174" s="94"/>
      <c r="D174" s="49">
        <f>SUM(D163:D173)</f>
        <v>10526</v>
      </c>
      <c r="E174" s="33"/>
      <c r="F174" s="34"/>
    </row>
    <row r="175" spans="1:4" s="25" customFormat="1" ht="31.5" customHeight="1">
      <c r="A175" s="101" t="s">
        <v>59</v>
      </c>
      <c r="B175" s="82" t="s">
        <v>113</v>
      </c>
      <c r="C175" s="82"/>
      <c r="D175" s="55">
        <v>40100</v>
      </c>
    </row>
    <row r="176" spans="1:4" s="25" customFormat="1" ht="30.75" customHeight="1">
      <c r="A176" s="99"/>
      <c r="B176" s="82" t="s">
        <v>44</v>
      </c>
      <c r="C176" s="82"/>
      <c r="D176" s="55">
        <v>5100</v>
      </c>
    </row>
    <row r="177" spans="1:4" s="25" customFormat="1" ht="24.75" customHeight="1">
      <c r="A177" s="99"/>
      <c r="B177" s="80" t="s">
        <v>140</v>
      </c>
      <c r="C177" s="81"/>
      <c r="D177" s="55">
        <v>50400</v>
      </c>
    </row>
    <row r="178" spans="1:4" s="25" customFormat="1" ht="24.75" customHeight="1" hidden="1">
      <c r="A178" s="99"/>
      <c r="B178" s="80"/>
      <c r="C178" s="81"/>
      <c r="D178" s="55"/>
    </row>
    <row r="179" spans="1:8" s="25" customFormat="1" ht="29.25" customHeight="1">
      <c r="A179" s="100"/>
      <c r="B179" s="93" t="s">
        <v>84</v>
      </c>
      <c r="C179" s="94"/>
      <c r="D179" s="50">
        <f>SUM(D175:D178)</f>
        <v>95600</v>
      </c>
      <c r="F179" s="27"/>
      <c r="H179" s="27"/>
    </row>
    <row r="180" spans="1:8" s="25" customFormat="1" ht="24.75" customHeight="1" hidden="1">
      <c r="A180" s="101" t="s">
        <v>68</v>
      </c>
      <c r="B180" s="80"/>
      <c r="C180" s="81"/>
      <c r="D180" s="55"/>
      <c r="F180" s="27"/>
      <c r="H180" s="27"/>
    </row>
    <row r="181" spans="1:8" s="25" customFormat="1" ht="24.75" customHeight="1" hidden="1">
      <c r="A181" s="99"/>
      <c r="B181" s="80"/>
      <c r="C181" s="81"/>
      <c r="D181" s="55"/>
      <c r="F181" s="27"/>
      <c r="H181" s="27"/>
    </row>
    <row r="182" spans="1:8" s="25" customFormat="1" ht="24.75" customHeight="1" hidden="1">
      <c r="A182" s="99"/>
      <c r="B182" s="80"/>
      <c r="C182" s="81"/>
      <c r="D182" s="55"/>
      <c r="F182" s="27"/>
      <c r="H182" s="27"/>
    </row>
    <row r="183" spans="1:8" s="25" customFormat="1" ht="24.75" customHeight="1" hidden="1">
      <c r="A183" s="100"/>
      <c r="B183" s="93" t="s">
        <v>84</v>
      </c>
      <c r="C183" s="94"/>
      <c r="D183" s="50">
        <f>SUM(D180:D182)</f>
        <v>0</v>
      </c>
      <c r="F183" s="27"/>
      <c r="H183" s="27"/>
    </row>
    <row r="184" spans="1:4" s="25" customFormat="1" ht="32.25" customHeight="1" hidden="1">
      <c r="A184" s="83" t="s">
        <v>94</v>
      </c>
      <c r="B184" s="80"/>
      <c r="C184" s="81"/>
      <c r="D184" s="55"/>
    </row>
    <row r="185" spans="1:4" s="25" customFormat="1" ht="30.75" customHeight="1" hidden="1">
      <c r="A185" s="83"/>
      <c r="B185" s="82"/>
      <c r="C185" s="82"/>
      <c r="D185" s="55"/>
    </row>
    <row r="186" spans="1:4" s="25" customFormat="1" ht="28.5" customHeight="1" hidden="1">
      <c r="A186" s="83"/>
      <c r="B186" s="80"/>
      <c r="C186" s="81"/>
      <c r="D186" s="55"/>
    </row>
    <row r="187" spans="1:4" s="25" customFormat="1" ht="24" customHeight="1" hidden="1">
      <c r="A187" s="83"/>
      <c r="B187" s="82"/>
      <c r="C187" s="82"/>
      <c r="D187" s="55"/>
    </row>
    <row r="188" spans="1:4" s="25" customFormat="1" ht="35.25" customHeight="1" hidden="1">
      <c r="A188" s="83"/>
      <c r="B188" s="82"/>
      <c r="C188" s="82"/>
      <c r="D188" s="55"/>
    </row>
    <row r="189" spans="1:4" s="25" customFormat="1" ht="24" customHeight="1" hidden="1">
      <c r="A189" s="83"/>
      <c r="B189" s="82"/>
      <c r="C189" s="82"/>
      <c r="D189" s="55"/>
    </row>
    <row r="190" spans="1:4" s="25" customFormat="1" ht="24" customHeight="1" hidden="1">
      <c r="A190" s="83"/>
      <c r="B190" s="82"/>
      <c r="C190" s="82"/>
      <c r="D190" s="55"/>
    </row>
    <row r="191" spans="1:4" s="25" customFormat="1" ht="27.75" customHeight="1" hidden="1">
      <c r="A191" s="83"/>
      <c r="B191" s="103" t="s">
        <v>84</v>
      </c>
      <c r="C191" s="103"/>
      <c r="D191" s="43">
        <f>SUM(D184:D190)</f>
        <v>0</v>
      </c>
    </row>
    <row r="192" spans="1:4" s="25" customFormat="1" ht="39" customHeight="1" hidden="1">
      <c r="A192" s="83" t="s">
        <v>15</v>
      </c>
      <c r="B192" s="80"/>
      <c r="C192" s="81"/>
      <c r="D192" s="55"/>
    </row>
    <row r="193" spans="1:4" s="25" customFormat="1" ht="38.25" customHeight="1" hidden="1">
      <c r="A193" s="83"/>
      <c r="B193" s="80"/>
      <c r="C193" s="81"/>
      <c r="D193" s="55"/>
    </row>
    <row r="194" spans="1:4" s="25" customFormat="1" ht="38.25" customHeight="1" hidden="1">
      <c r="A194" s="83"/>
      <c r="B194" s="80"/>
      <c r="C194" s="81"/>
      <c r="D194" s="55"/>
    </row>
    <row r="195" spans="1:4" s="25" customFormat="1" ht="29.25" customHeight="1" hidden="1">
      <c r="A195" s="83"/>
      <c r="B195" s="80"/>
      <c r="C195" s="81"/>
      <c r="D195" s="55"/>
    </row>
    <row r="196" spans="1:6" s="25" customFormat="1" ht="27" customHeight="1" hidden="1">
      <c r="A196" s="83"/>
      <c r="B196" s="103" t="s">
        <v>84</v>
      </c>
      <c r="C196" s="103"/>
      <c r="D196" s="50">
        <f>D192+D193+D194</f>
        <v>0</v>
      </c>
      <c r="F196" s="27"/>
    </row>
    <row r="197" spans="1:4" s="25" customFormat="1" ht="27.75" customHeight="1" hidden="1">
      <c r="A197" s="83" t="s">
        <v>30</v>
      </c>
      <c r="B197" s="80"/>
      <c r="C197" s="81"/>
      <c r="D197" s="55"/>
    </row>
    <row r="198" spans="1:4" s="25" customFormat="1" ht="27.75" customHeight="1" hidden="1">
      <c r="A198" s="83"/>
      <c r="B198" s="80"/>
      <c r="C198" s="81"/>
      <c r="D198" s="55"/>
    </row>
    <row r="199" spans="1:4" s="25" customFormat="1" ht="27" customHeight="1" hidden="1">
      <c r="A199" s="83"/>
      <c r="B199" s="82"/>
      <c r="C199" s="82"/>
      <c r="D199" s="55"/>
    </row>
    <row r="200" spans="1:6" s="25" customFormat="1" ht="21.75" customHeight="1" hidden="1">
      <c r="A200" s="83"/>
      <c r="B200" s="103" t="s">
        <v>84</v>
      </c>
      <c r="C200" s="103"/>
      <c r="D200" s="43">
        <f>D197+D198+D199</f>
        <v>0</v>
      </c>
      <c r="F200" s="27"/>
    </row>
    <row r="201" spans="1:4" s="25" customFormat="1" ht="7.5" customHeight="1" hidden="1">
      <c r="A201" s="101" t="s">
        <v>85</v>
      </c>
      <c r="B201" s="80"/>
      <c r="C201" s="81"/>
      <c r="D201" s="55"/>
    </row>
    <row r="202" spans="1:4" s="25" customFormat="1" ht="32.25" customHeight="1" hidden="1">
      <c r="A202" s="99"/>
      <c r="B202" s="80"/>
      <c r="C202" s="81"/>
      <c r="D202" s="55"/>
    </row>
    <row r="203" spans="1:4" s="25" customFormat="1" ht="31.5" customHeight="1" hidden="1">
      <c r="A203" s="99"/>
      <c r="B203" s="80"/>
      <c r="C203" s="81"/>
      <c r="D203" s="55"/>
    </row>
    <row r="204" spans="1:4" s="25" customFormat="1" ht="21.75" customHeight="1" hidden="1">
      <c r="A204" s="99"/>
      <c r="B204" s="112"/>
      <c r="C204" s="112"/>
      <c r="D204" s="55"/>
    </row>
    <row r="205" spans="1:4" s="25" customFormat="1" ht="38.25" customHeight="1" hidden="1">
      <c r="A205" s="99"/>
      <c r="B205" s="112"/>
      <c r="C205" s="112"/>
      <c r="D205" s="55"/>
    </row>
    <row r="206" spans="1:4" s="25" customFormat="1" ht="20.25" customHeight="1" hidden="1">
      <c r="A206" s="99"/>
      <c r="B206" s="113"/>
      <c r="C206" s="114"/>
      <c r="D206" s="55"/>
    </row>
    <row r="207" spans="1:7" s="25" customFormat="1" ht="30.75" customHeight="1" hidden="1">
      <c r="A207" s="100"/>
      <c r="B207" s="103" t="s">
        <v>84</v>
      </c>
      <c r="C207" s="103"/>
      <c r="D207" s="50">
        <f>SUM(D201:D206)</f>
        <v>0</v>
      </c>
      <c r="G207" s="27"/>
    </row>
    <row r="208" spans="1:4" s="25" customFormat="1" ht="30.75" customHeight="1">
      <c r="A208" s="115" t="s">
        <v>60</v>
      </c>
      <c r="B208" s="97" t="s">
        <v>131</v>
      </c>
      <c r="C208" s="98"/>
      <c r="D208" s="55">
        <v>7375</v>
      </c>
    </row>
    <row r="209" spans="1:4" s="25" customFormat="1" ht="27.75" customHeight="1" hidden="1">
      <c r="A209" s="115"/>
      <c r="B209" s="97"/>
      <c r="C209" s="98"/>
      <c r="D209" s="40"/>
    </row>
    <row r="210" spans="1:4" s="25" customFormat="1" ht="37.5" customHeight="1" hidden="1">
      <c r="A210" s="115"/>
      <c r="B210" s="97"/>
      <c r="C210" s="98"/>
      <c r="D210" s="40"/>
    </row>
    <row r="211" spans="1:4" s="25" customFormat="1" ht="35.25" customHeight="1" hidden="1">
      <c r="A211" s="115"/>
      <c r="B211" s="107"/>
      <c r="C211" s="107"/>
      <c r="D211" s="40"/>
    </row>
    <row r="212" spans="1:4" s="25" customFormat="1" ht="30.75" customHeight="1" hidden="1">
      <c r="A212" s="115"/>
      <c r="B212" s="107"/>
      <c r="C212" s="107"/>
      <c r="D212" s="40"/>
    </row>
    <row r="213" spans="1:4" s="25" customFormat="1" ht="19.5" customHeight="1" hidden="1">
      <c r="A213" s="115"/>
      <c r="B213" s="97"/>
      <c r="C213" s="98"/>
      <c r="D213" s="40"/>
    </row>
    <row r="214" spans="1:11" s="25" customFormat="1" ht="39" customHeight="1" hidden="1">
      <c r="A214" s="115"/>
      <c r="B214" s="80"/>
      <c r="C214" s="81"/>
      <c r="D214" s="55"/>
      <c r="I214" s="65"/>
      <c r="J214" s="65"/>
      <c r="K214" s="65"/>
    </row>
    <row r="215" spans="1:11" s="25" customFormat="1" ht="19.5" customHeight="1" hidden="1">
      <c r="A215" s="115"/>
      <c r="B215" s="108"/>
      <c r="C215" s="109"/>
      <c r="D215" s="55"/>
      <c r="I215" s="111"/>
      <c r="J215" s="111"/>
      <c r="K215" s="66"/>
    </row>
    <row r="216" spans="1:11" s="25" customFormat="1" ht="19.5" customHeight="1" hidden="1">
      <c r="A216" s="115"/>
      <c r="B216" s="97"/>
      <c r="C216" s="98"/>
      <c r="D216" s="55"/>
      <c r="I216" s="60"/>
      <c r="J216" s="60"/>
      <c r="K216" s="66"/>
    </row>
    <row r="217" spans="1:4" s="25" customFormat="1" ht="24.75" customHeight="1" hidden="1">
      <c r="A217" s="115"/>
      <c r="B217" s="108"/>
      <c r="C217" s="109"/>
      <c r="D217" s="55"/>
    </row>
    <row r="218" spans="1:4" s="25" customFormat="1" ht="24.75" customHeight="1" hidden="1">
      <c r="A218" s="115"/>
      <c r="B218" s="108"/>
      <c r="C218" s="109"/>
      <c r="D218" s="55"/>
    </row>
    <row r="219" spans="1:4" s="25" customFormat="1" ht="42.75" customHeight="1" hidden="1">
      <c r="A219" s="115"/>
      <c r="B219" s="108"/>
      <c r="C219" s="109"/>
      <c r="D219" s="55"/>
    </row>
    <row r="220" spans="1:4" s="25" customFormat="1" ht="24.75" customHeight="1" hidden="1">
      <c r="A220" s="115"/>
      <c r="B220" s="108"/>
      <c r="C220" s="109"/>
      <c r="D220" s="55"/>
    </row>
    <row r="221" spans="1:7" s="25" customFormat="1" ht="24.75" customHeight="1">
      <c r="A221" s="116"/>
      <c r="B221" s="110" t="s">
        <v>84</v>
      </c>
      <c r="C221" s="110"/>
      <c r="D221" s="50">
        <f>SUM(D208:D220)</f>
        <v>7375</v>
      </c>
      <c r="F221" s="27"/>
      <c r="G221" s="27"/>
    </row>
    <row r="222" spans="1:4" s="25" customFormat="1" ht="32.25" customHeight="1">
      <c r="A222" s="83" t="s">
        <v>18</v>
      </c>
      <c r="B222" s="80" t="s">
        <v>141</v>
      </c>
      <c r="C222" s="81"/>
      <c r="D222" s="55">
        <v>44000</v>
      </c>
    </row>
    <row r="223" spans="1:4" s="25" customFormat="1" ht="32.25" customHeight="1">
      <c r="A223" s="83"/>
      <c r="B223" s="80" t="s">
        <v>127</v>
      </c>
      <c r="C223" s="81"/>
      <c r="D223" s="55">
        <v>1185.04</v>
      </c>
    </row>
    <row r="224" spans="1:4" s="25" customFormat="1" ht="30.75" customHeight="1" hidden="1">
      <c r="A224" s="83"/>
      <c r="B224" s="80"/>
      <c r="C224" s="81"/>
      <c r="D224" s="55"/>
    </row>
    <row r="225" spans="1:4" s="25" customFormat="1" ht="30.75" customHeight="1" hidden="1">
      <c r="A225" s="83"/>
      <c r="B225" s="80"/>
      <c r="C225" s="81"/>
      <c r="D225" s="55"/>
    </row>
    <row r="226" spans="1:4" s="25" customFormat="1" ht="27.75" customHeight="1">
      <c r="A226" s="83"/>
      <c r="B226" s="103" t="s">
        <v>84</v>
      </c>
      <c r="C226" s="103"/>
      <c r="D226" s="50">
        <f>SUM(D222:D225)</f>
        <v>45185.04</v>
      </c>
    </row>
    <row r="227" spans="1:4" s="25" customFormat="1" ht="42.75" customHeight="1">
      <c r="A227" s="101" t="s">
        <v>31</v>
      </c>
      <c r="B227" s="80" t="s">
        <v>146</v>
      </c>
      <c r="C227" s="81"/>
      <c r="D227" s="40">
        <v>1050</v>
      </c>
    </row>
    <row r="228" spans="1:4" s="25" customFormat="1" ht="27" customHeight="1">
      <c r="A228" s="99"/>
      <c r="B228" s="82" t="s">
        <v>138</v>
      </c>
      <c r="C228" s="82"/>
      <c r="D228" s="55">
        <v>1118</v>
      </c>
    </row>
    <row r="229" spans="1:4" s="25" customFormat="1" ht="32.25" customHeight="1">
      <c r="A229" s="99"/>
      <c r="B229" s="80" t="s">
        <v>139</v>
      </c>
      <c r="C229" s="81"/>
      <c r="D229" s="55">
        <v>796</v>
      </c>
    </row>
    <row r="230" spans="1:4" s="25" customFormat="1" ht="24.75" customHeight="1">
      <c r="A230" s="99"/>
      <c r="B230" s="82" t="s">
        <v>114</v>
      </c>
      <c r="C230" s="82"/>
      <c r="D230" s="55">
        <v>600</v>
      </c>
    </row>
    <row r="231" spans="1:4" s="25" customFormat="1" ht="27.75" customHeight="1">
      <c r="A231" s="99"/>
      <c r="B231" s="80"/>
      <c r="C231" s="81"/>
      <c r="D231" s="55"/>
    </row>
    <row r="232" spans="1:8" s="25" customFormat="1" ht="24" customHeight="1">
      <c r="A232" s="100"/>
      <c r="B232" s="103" t="s">
        <v>84</v>
      </c>
      <c r="C232" s="103"/>
      <c r="D232" s="50">
        <f>SUM(D227:D231)</f>
        <v>3564</v>
      </c>
      <c r="F232" s="27"/>
      <c r="G232" s="27"/>
      <c r="H232" s="27"/>
    </row>
    <row r="233" spans="1:4" s="25" customFormat="1" ht="23.25" customHeight="1" hidden="1">
      <c r="A233" s="101" t="s">
        <v>93</v>
      </c>
      <c r="B233" s="80"/>
      <c r="C233" s="81"/>
      <c r="D233" s="55"/>
    </row>
    <row r="234" spans="1:4" s="25" customFormat="1" ht="23.25" customHeight="1" hidden="1">
      <c r="A234" s="99"/>
      <c r="B234" s="80"/>
      <c r="C234" s="81"/>
      <c r="D234" s="55"/>
    </row>
    <row r="235" spans="1:4" s="25" customFormat="1" ht="22.5" customHeight="1" hidden="1">
      <c r="A235" s="99"/>
      <c r="B235" s="82"/>
      <c r="C235" s="82"/>
      <c r="D235" s="55"/>
    </row>
    <row r="236" spans="1:4" s="25" customFormat="1" ht="25.5" customHeight="1" hidden="1">
      <c r="A236" s="99"/>
      <c r="B236" s="80"/>
      <c r="C236" s="81"/>
      <c r="D236" s="55"/>
    </row>
    <row r="237" spans="1:4" s="25" customFormat="1" ht="27.75" customHeight="1" hidden="1">
      <c r="A237" s="100"/>
      <c r="B237" s="103" t="s">
        <v>84</v>
      </c>
      <c r="C237" s="103"/>
      <c r="D237" s="50">
        <f>SUM(D233:D236)</f>
        <v>0</v>
      </c>
    </row>
    <row r="238" spans="1:6" s="25" customFormat="1" ht="30.75" customHeight="1" hidden="1">
      <c r="A238" s="104" t="s">
        <v>45</v>
      </c>
      <c r="B238" s="80"/>
      <c r="C238" s="81"/>
      <c r="D238" s="55"/>
      <c r="F238" s="27"/>
    </row>
    <row r="239" spans="1:4" s="25" customFormat="1" ht="27.75" customHeight="1" hidden="1">
      <c r="A239" s="105"/>
      <c r="B239" s="80"/>
      <c r="C239" s="81"/>
      <c r="D239" s="55"/>
    </row>
    <row r="240" spans="1:4" s="25" customFormat="1" ht="28.5" customHeight="1" hidden="1">
      <c r="A240" s="105"/>
      <c r="B240" s="80"/>
      <c r="C240" s="81"/>
      <c r="D240" s="55"/>
    </row>
    <row r="241" spans="1:4" s="25" customFormat="1" ht="20.25" customHeight="1" hidden="1">
      <c r="A241" s="105"/>
      <c r="B241" s="107"/>
      <c r="C241" s="107"/>
      <c r="D241" s="40"/>
    </row>
    <row r="242" spans="1:4" s="25" customFormat="1" ht="36" customHeight="1" hidden="1">
      <c r="A242" s="105"/>
      <c r="B242" s="80"/>
      <c r="C242" s="81"/>
      <c r="D242" s="55"/>
    </row>
    <row r="243" spans="1:4" s="25" customFormat="1" ht="36" customHeight="1" hidden="1">
      <c r="A243" s="105"/>
      <c r="B243" s="80"/>
      <c r="C243" s="81"/>
      <c r="D243" s="55"/>
    </row>
    <row r="244" spans="1:7" s="25" customFormat="1" ht="21" customHeight="1" hidden="1">
      <c r="A244" s="106"/>
      <c r="B244" s="103" t="s">
        <v>84</v>
      </c>
      <c r="C244" s="103"/>
      <c r="D244" s="50">
        <f>D238+D239+D240+D241+D242+D243</f>
        <v>0</v>
      </c>
      <c r="G244" s="27"/>
    </row>
    <row r="245" spans="1:4" s="25" customFormat="1" ht="31.5" customHeight="1" hidden="1">
      <c r="A245" s="101" t="s">
        <v>64</v>
      </c>
      <c r="B245" s="80"/>
      <c r="C245" s="81"/>
      <c r="D245" s="55"/>
    </row>
    <row r="246" spans="1:4" s="25" customFormat="1" ht="33" customHeight="1" hidden="1">
      <c r="A246" s="99"/>
      <c r="B246" s="80"/>
      <c r="C246" s="81"/>
      <c r="D246" s="55"/>
    </row>
    <row r="247" spans="1:4" s="25" customFormat="1" ht="38.25" customHeight="1" hidden="1">
      <c r="A247" s="99"/>
      <c r="B247" s="80"/>
      <c r="C247" s="81"/>
      <c r="D247" s="55"/>
    </row>
    <row r="248" spans="1:4" s="25" customFormat="1" ht="34.5" customHeight="1" hidden="1">
      <c r="A248" s="99"/>
      <c r="B248" s="80"/>
      <c r="C248" s="81"/>
      <c r="D248" s="55"/>
    </row>
    <row r="249" spans="1:4" s="25" customFormat="1" ht="27.75" customHeight="1" hidden="1">
      <c r="A249" s="99"/>
      <c r="B249" s="80"/>
      <c r="C249" s="81"/>
      <c r="D249" s="55"/>
    </row>
    <row r="250" spans="1:4" s="25" customFormat="1" ht="27.75" customHeight="1" hidden="1">
      <c r="A250" s="99"/>
      <c r="B250" s="82"/>
      <c r="C250" s="82"/>
      <c r="D250" s="55"/>
    </row>
    <row r="251" spans="1:4" s="25" customFormat="1" ht="17.25" customHeight="1" hidden="1">
      <c r="A251" s="99"/>
      <c r="B251" s="82"/>
      <c r="C251" s="82"/>
      <c r="D251" s="55"/>
    </row>
    <row r="252" spans="1:7" s="25" customFormat="1" ht="28.5" customHeight="1" hidden="1">
      <c r="A252" s="100"/>
      <c r="B252" s="103" t="s">
        <v>84</v>
      </c>
      <c r="C252" s="103"/>
      <c r="D252" s="50">
        <f>SUM(D245:D251)</f>
        <v>0</v>
      </c>
      <c r="G252" s="27"/>
    </row>
    <row r="253" spans="1:5" s="25" customFormat="1" ht="39" customHeight="1" hidden="1">
      <c r="A253" s="101" t="s">
        <v>80</v>
      </c>
      <c r="B253" s="80"/>
      <c r="C253" s="81"/>
      <c r="D253" s="55"/>
      <c r="E253" s="28">
        <v>211.99</v>
      </c>
    </row>
    <row r="254" spans="1:5" s="25" customFormat="1" ht="27.75" customHeight="1" hidden="1">
      <c r="A254" s="99"/>
      <c r="B254" s="80"/>
      <c r="C254" s="81"/>
      <c r="D254" s="55"/>
      <c r="E254" s="28">
        <f>126.65+506.43</f>
        <v>633.08</v>
      </c>
    </row>
    <row r="255" spans="1:5" s="25" customFormat="1" ht="27.75" customHeight="1" hidden="1">
      <c r="A255" s="99"/>
      <c r="B255" s="80"/>
      <c r="C255" s="81"/>
      <c r="D255" s="55"/>
      <c r="E255" s="28">
        <f>300+120+682.99</f>
        <v>1102.99</v>
      </c>
    </row>
    <row r="256" spans="1:5" s="25" customFormat="1" ht="24.75" customHeight="1" hidden="1">
      <c r="A256" s="99"/>
      <c r="B256" s="80"/>
      <c r="C256" s="81"/>
      <c r="D256" s="55"/>
      <c r="E256" s="27"/>
    </row>
    <row r="257" spans="1:5" s="25" customFormat="1" ht="27.75" customHeight="1" hidden="1">
      <c r="A257" s="99"/>
      <c r="B257" s="80"/>
      <c r="C257" s="81"/>
      <c r="D257" s="55"/>
      <c r="E257" s="27"/>
    </row>
    <row r="258" spans="1:4" s="25" customFormat="1" ht="27" customHeight="1" hidden="1">
      <c r="A258" s="100"/>
      <c r="B258" s="93" t="s">
        <v>84</v>
      </c>
      <c r="C258" s="94"/>
      <c r="D258" s="50">
        <f>SUM(D253:D257)</f>
        <v>0</v>
      </c>
    </row>
    <row r="259" spans="1:4" s="25" customFormat="1" ht="32.25" customHeight="1">
      <c r="A259" s="101" t="s">
        <v>87</v>
      </c>
      <c r="B259" s="80" t="s">
        <v>129</v>
      </c>
      <c r="C259" s="81"/>
      <c r="D259" s="55">
        <v>24245.5</v>
      </c>
    </row>
    <row r="260" spans="1:4" s="25" customFormat="1" ht="31.5" customHeight="1">
      <c r="A260" s="99"/>
      <c r="B260" s="80" t="s">
        <v>127</v>
      </c>
      <c r="C260" s="81"/>
      <c r="D260" s="55">
        <v>138</v>
      </c>
    </row>
    <row r="261" spans="1:4" s="25" customFormat="1" ht="31.5" customHeight="1">
      <c r="A261" s="99"/>
      <c r="B261" s="80" t="s">
        <v>128</v>
      </c>
      <c r="C261" s="81"/>
      <c r="D261" s="55">
        <v>415</v>
      </c>
    </row>
    <row r="262" spans="1:4" s="25" customFormat="1" ht="34.5" customHeight="1" hidden="1">
      <c r="A262" s="99"/>
      <c r="B262" s="82"/>
      <c r="C262" s="82"/>
      <c r="D262" s="55"/>
    </row>
    <row r="263" spans="1:4" s="25" customFormat="1" ht="0" customHeight="1" hidden="1">
      <c r="A263" s="99"/>
      <c r="B263" s="82"/>
      <c r="C263" s="82"/>
      <c r="D263" s="55"/>
    </row>
    <row r="264" spans="1:4" s="25" customFormat="1" ht="28.5" customHeight="1">
      <c r="A264" s="100"/>
      <c r="B264" s="93" t="s">
        <v>84</v>
      </c>
      <c r="C264" s="94"/>
      <c r="D264" s="50">
        <f>SUM(D259:D263)</f>
        <v>24798.5</v>
      </c>
    </row>
    <row r="265" spans="1:4" s="25" customFormat="1" ht="36.75" customHeight="1">
      <c r="A265" s="101" t="s">
        <v>0</v>
      </c>
      <c r="B265" s="80" t="s">
        <v>114</v>
      </c>
      <c r="C265" s="81"/>
      <c r="D265" s="55">
        <v>490</v>
      </c>
    </row>
    <row r="266" spans="1:4" s="25" customFormat="1" ht="30.75" customHeight="1">
      <c r="A266" s="99"/>
      <c r="B266" s="80" t="s">
        <v>127</v>
      </c>
      <c r="C266" s="81"/>
      <c r="D266" s="55">
        <v>769.82</v>
      </c>
    </row>
    <row r="267" spans="1:4" s="25" customFormat="1" ht="41.25" customHeight="1">
      <c r="A267" s="99"/>
      <c r="B267" s="80" t="s">
        <v>142</v>
      </c>
      <c r="C267" s="81"/>
      <c r="D267" s="55">
        <v>586.08</v>
      </c>
    </row>
    <row r="268" spans="1:4" s="25" customFormat="1" ht="33" customHeight="1">
      <c r="A268" s="99"/>
      <c r="B268" s="80" t="s">
        <v>154</v>
      </c>
      <c r="C268" s="81"/>
      <c r="D268" s="55">
        <v>10234.56</v>
      </c>
    </row>
    <row r="269" spans="1:4" s="25" customFormat="1" ht="35.25" customHeight="1">
      <c r="A269" s="99"/>
      <c r="B269" s="80" t="s">
        <v>155</v>
      </c>
      <c r="C269" s="102"/>
      <c r="D269" s="55">
        <v>9600</v>
      </c>
    </row>
    <row r="270" spans="1:4" s="25" customFormat="1" ht="33" customHeight="1">
      <c r="A270" s="100"/>
      <c r="B270" s="93" t="s">
        <v>84</v>
      </c>
      <c r="C270" s="94"/>
      <c r="D270" s="50">
        <f>SUM(D265:D269)</f>
        <v>21680.46</v>
      </c>
    </row>
    <row r="271" spans="1:4" s="25" customFormat="1" ht="34.5" customHeight="1">
      <c r="A271" s="99" t="s">
        <v>58</v>
      </c>
      <c r="B271" s="97" t="s">
        <v>126</v>
      </c>
      <c r="C271" s="98"/>
      <c r="D271" s="55">
        <v>25533</v>
      </c>
    </row>
    <row r="272" spans="1:4" s="25" customFormat="1" ht="36" customHeight="1">
      <c r="A272" s="99"/>
      <c r="B272" s="80" t="s">
        <v>128</v>
      </c>
      <c r="C272" s="81"/>
      <c r="D272" s="55">
        <v>530</v>
      </c>
    </row>
    <row r="273" spans="1:4" s="25" customFormat="1" ht="45.75" customHeight="1">
      <c r="A273" s="99"/>
      <c r="B273" s="80" t="s">
        <v>144</v>
      </c>
      <c r="C273" s="81"/>
      <c r="D273" s="55">
        <v>7179.67</v>
      </c>
    </row>
    <row r="274" spans="1:4" s="25" customFormat="1" ht="36.75" customHeight="1">
      <c r="A274" s="99"/>
      <c r="B274" s="80" t="s">
        <v>143</v>
      </c>
      <c r="C274" s="81"/>
      <c r="D274" s="55">
        <v>835</v>
      </c>
    </row>
    <row r="275" spans="1:6" s="25" customFormat="1" ht="27.75" customHeight="1">
      <c r="A275" s="100"/>
      <c r="B275" s="93" t="s">
        <v>84</v>
      </c>
      <c r="C275" s="94"/>
      <c r="D275" s="50">
        <f>SUM(D271:D274)</f>
        <v>34077.67</v>
      </c>
      <c r="F275" s="27"/>
    </row>
    <row r="276" spans="1:4" s="25" customFormat="1" ht="37.5" customHeight="1">
      <c r="A276" s="95" t="s">
        <v>12</v>
      </c>
      <c r="B276" s="97" t="s">
        <v>147</v>
      </c>
      <c r="C276" s="98"/>
      <c r="D276" s="70">
        <v>17380.73</v>
      </c>
    </row>
    <row r="277" spans="1:4" s="25" customFormat="1" ht="37.5" customHeight="1">
      <c r="A277" s="96"/>
      <c r="B277" s="97" t="s">
        <v>148</v>
      </c>
      <c r="C277" s="98"/>
      <c r="D277" s="71">
        <v>98000</v>
      </c>
    </row>
    <row r="278" spans="1:4" s="25" customFormat="1" ht="38.25" customHeight="1">
      <c r="A278" s="96"/>
      <c r="B278" s="97" t="s">
        <v>149</v>
      </c>
      <c r="C278" s="98"/>
      <c r="D278" s="71">
        <v>17342.4</v>
      </c>
    </row>
    <row r="279" spans="1:4" s="25" customFormat="1" ht="41.25" customHeight="1">
      <c r="A279" s="96"/>
      <c r="B279" s="80" t="s">
        <v>150</v>
      </c>
      <c r="C279" s="81"/>
      <c r="D279" s="71">
        <v>89922</v>
      </c>
    </row>
    <row r="280" spans="1:4" s="25" customFormat="1" ht="39" customHeight="1">
      <c r="A280" s="96"/>
      <c r="B280" s="97" t="s">
        <v>151</v>
      </c>
      <c r="C280" s="98"/>
      <c r="D280" s="71">
        <v>445896.8</v>
      </c>
    </row>
    <row r="281" spans="1:4" s="25" customFormat="1" ht="36" customHeight="1">
      <c r="A281" s="96"/>
      <c r="B281" s="97" t="s">
        <v>152</v>
      </c>
      <c r="C281" s="98"/>
      <c r="D281" s="71">
        <v>1853475.32</v>
      </c>
    </row>
    <row r="282" spans="1:4" s="25" customFormat="1" ht="36" customHeight="1" hidden="1">
      <c r="A282" s="76"/>
      <c r="B282" s="91"/>
      <c r="C282" s="92"/>
      <c r="D282" s="71"/>
    </row>
    <row r="283" spans="1:4" s="25" customFormat="1" ht="36" customHeight="1" hidden="1">
      <c r="A283" s="76"/>
      <c r="B283" s="91"/>
      <c r="C283" s="92"/>
      <c r="D283" s="71"/>
    </row>
    <row r="284" spans="1:4" s="25" customFormat="1" ht="36" customHeight="1" hidden="1">
      <c r="A284" s="76"/>
      <c r="B284" s="91"/>
      <c r="C284" s="92"/>
      <c r="D284" s="71"/>
    </row>
    <row r="285" spans="1:4" s="25" customFormat="1" ht="36" customHeight="1" hidden="1">
      <c r="A285" s="76"/>
      <c r="B285" s="91"/>
      <c r="C285" s="92"/>
      <c r="D285" s="71"/>
    </row>
    <row r="286" spans="1:4" s="25" customFormat="1" ht="36" customHeight="1" hidden="1">
      <c r="A286" s="76"/>
      <c r="B286" s="91"/>
      <c r="C286" s="92"/>
      <c r="D286" s="71"/>
    </row>
    <row r="287" spans="1:6" s="25" customFormat="1" ht="28.5" customHeight="1">
      <c r="A287" s="32"/>
      <c r="B287" s="93" t="s">
        <v>84</v>
      </c>
      <c r="C287" s="94"/>
      <c r="D287" s="50">
        <f>SUM(D276:D286)</f>
        <v>2522017.25</v>
      </c>
      <c r="F287" s="27"/>
    </row>
    <row r="288" spans="1:8" s="25" customFormat="1" ht="27.75" customHeight="1">
      <c r="A288" s="21"/>
      <c r="B288" s="88" t="s">
        <v>19</v>
      </c>
      <c r="C288" s="89"/>
      <c r="D288" s="43">
        <f>D162+D16</f>
        <v>2912908.87</v>
      </c>
      <c r="E288" s="26"/>
      <c r="F288" s="27"/>
      <c r="G288" s="27"/>
      <c r="H288" s="27"/>
    </row>
    <row r="289" spans="1:7" s="25" customFormat="1" ht="30.75" customHeight="1">
      <c r="A289" s="21"/>
      <c r="B289" s="90" t="s">
        <v>57</v>
      </c>
      <c r="C289" s="90"/>
      <c r="D289" s="43">
        <f>SUM(D290:E294)</f>
        <v>20000</v>
      </c>
      <c r="E289" s="26"/>
      <c r="F289" s="27"/>
      <c r="G289" s="27"/>
    </row>
    <row r="290" spans="1:7" s="25" customFormat="1" ht="36.75" customHeight="1">
      <c r="A290" s="101" t="s">
        <v>12</v>
      </c>
      <c r="B290" s="84" t="s">
        <v>153</v>
      </c>
      <c r="C290" s="79"/>
      <c r="D290" s="72">
        <v>20000</v>
      </c>
      <c r="E290" s="26"/>
      <c r="G290" s="27"/>
    </row>
    <row r="291" spans="1:5" s="25" customFormat="1" ht="36.75" customHeight="1" hidden="1">
      <c r="A291" s="99"/>
      <c r="B291" s="82"/>
      <c r="C291" s="82"/>
      <c r="D291" s="55"/>
      <c r="E291" s="26"/>
    </row>
    <row r="292" spans="1:5" s="25" customFormat="1" ht="31.5" customHeight="1" hidden="1">
      <c r="A292" s="99"/>
      <c r="B292" s="82"/>
      <c r="C292" s="82"/>
      <c r="D292" s="55"/>
      <c r="E292" s="37"/>
    </row>
    <row r="293" spans="1:5" s="25" customFormat="1" ht="30.75" customHeight="1" hidden="1">
      <c r="A293" s="99"/>
      <c r="B293" s="82"/>
      <c r="C293" s="82"/>
      <c r="D293" s="55"/>
      <c r="E293" s="37"/>
    </row>
    <row r="294" spans="1:5" s="25" customFormat="1" ht="28.5" customHeight="1" hidden="1">
      <c r="A294" s="99"/>
      <c r="B294" s="82"/>
      <c r="C294" s="82"/>
      <c r="D294" s="55"/>
      <c r="E294" s="37"/>
    </row>
    <row r="295" spans="1:7" s="25" customFormat="1" ht="27.75" customHeight="1">
      <c r="A295" s="100"/>
      <c r="B295" s="83" t="s">
        <v>86</v>
      </c>
      <c r="C295" s="83"/>
      <c r="D295" s="43">
        <f>D288+D289</f>
        <v>2932908.87</v>
      </c>
      <c r="F295" s="27"/>
      <c r="G295" s="27"/>
    </row>
    <row r="296" spans="1:7" s="25" customFormat="1" ht="36" customHeight="1" hidden="1">
      <c r="A296" s="21"/>
      <c r="B296" s="84"/>
      <c r="C296" s="79"/>
      <c r="D296" s="73"/>
      <c r="G296" s="27"/>
    </row>
    <row r="297" spans="1:4" s="25" customFormat="1" ht="20.25" customHeight="1" hidden="1">
      <c r="A297" s="21"/>
      <c r="B297" s="82"/>
      <c r="C297" s="82"/>
      <c r="D297" s="55"/>
    </row>
    <row r="298" spans="1:4" s="36" customFormat="1" ht="25.5" customHeight="1">
      <c r="A298" s="35"/>
      <c r="B298" s="85" t="s">
        <v>88</v>
      </c>
      <c r="C298" s="86"/>
      <c r="D298" s="51" t="e">
        <f>D14-D288-D289</f>
        <v>#REF!</v>
      </c>
    </row>
    <row r="299" spans="2:4" s="25" customFormat="1" ht="20.25" customHeight="1" hidden="1">
      <c r="B299" s="87"/>
      <c r="C299" s="87"/>
      <c r="D299" s="74"/>
    </row>
    <row r="300" spans="1:5" s="25" customFormat="1" ht="24" customHeight="1" hidden="1">
      <c r="A300" s="32"/>
      <c r="B300" s="78" t="s">
        <v>81</v>
      </c>
      <c r="C300" s="79"/>
      <c r="D300" s="43">
        <f>SUM(D301:E303)</f>
        <v>0</v>
      </c>
      <c r="E300" s="26"/>
    </row>
    <row r="301" spans="1:5" s="25" customFormat="1" ht="43.5" customHeight="1" hidden="1">
      <c r="A301" s="21" t="s">
        <v>60</v>
      </c>
      <c r="B301" s="80"/>
      <c r="C301" s="81"/>
      <c r="D301" s="28"/>
      <c r="E301" s="27"/>
    </row>
    <row r="302" spans="1:8" s="29" customFormat="1" ht="45.75" customHeight="1" hidden="1">
      <c r="A302" s="21" t="s">
        <v>60</v>
      </c>
      <c r="B302" s="80"/>
      <c r="C302" s="81"/>
      <c r="D302" s="28"/>
      <c r="F302" s="22"/>
      <c r="G302" s="22"/>
      <c r="H302" s="22"/>
    </row>
    <row r="303" spans="1:4" ht="39" customHeight="1" hidden="1">
      <c r="A303" s="21"/>
      <c r="B303" s="80"/>
      <c r="C303" s="81"/>
      <c r="D303" s="55"/>
    </row>
    <row r="304" ht="18.75" hidden="1"/>
  </sheetData>
  <sheetProtection password="CE38" sheet="1"/>
  <mergeCells count="203">
    <mergeCell ref="B301:C301"/>
    <mergeCell ref="B302:C302"/>
    <mergeCell ref="B303:C303"/>
    <mergeCell ref="B273:C273"/>
    <mergeCell ref="B295:C295"/>
    <mergeCell ref="B296:C296"/>
    <mergeCell ref="B297:C297"/>
    <mergeCell ref="B298:C298"/>
    <mergeCell ref="B299:C299"/>
    <mergeCell ref="B300:C300"/>
    <mergeCell ref="B286:C286"/>
    <mergeCell ref="B287:C287"/>
    <mergeCell ref="B288:C288"/>
    <mergeCell ref="B289:C289"/>
    <mergeCell ref="A290:A295"/>
    <mergeCell ref="B290:C290"/>
    <mergeCell ref="B291:C291"/>
    <mergeCell ref="B292:C292"/>
    <mergeCell ref="B293:C293"/>
    <mergeCell ref="B294:C294"/>
    <mergeCell ref="B280:C280"/>
    <mergeCell ref="B281:C281"/>
    <mergeCell ref="B282:C282"/>
    <mergeCell ref="B283:C283"/>
    <mergeCell ref="B284:C284"/>
    <mergeCell ref="B285:C285"/>
    <mergeCell ref="A271:A275"/>
    <mergeCell ref="B271:C271"/>
    <mergeCell ref="B272:C272"/>
    <mergeCell ref="B274:C274"/>
    <mergeCell ref="B275:C275"/>
    <mergeCell ref="A276:A281"/>
    <mergeCell ref="B276:C276"/>
    <mergeCell ref="B277:C277"/>
    <mergeCell ref="B278:C278"/>
    <mergeCell ref="B279:C279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2023-09-11T08:12:55Z</cp:lastPrinted>
  <dcterms:created xsi:type="dcterms:W3CDTF">2015-05-15T06:08:32Z</dcterms:created>
  <dcterms:modified xsi:type="dcterms:W3CDTF">2023-09-12T05:57:24Z</dcterms:modified>
  <cp:category/>
  <cp:version/>
  <cp:contentType/>
  <cp:contentStatus/>
</cp:coreProperties>
</file>